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1328" windowHeight="6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<sst xmlns="http://schemas.openxmlformats.org/spreadsheetml/2006/main" count="17" uniqueCount="14">
  <si>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Interest Rate</t>
  </si>
  <si>
    <t>Monthly Duty</t>
  </si>
  <si>
    <t>Annual Deferral Cost</t>
  </si>
  <si>
    <t>Annual Duty Amount</t>
  </si>
  <si>
    <t>Budget Period Total</t>
  </si>
  <si>
    <t>Days Defered from EOM</t>
  </si>
  <si>
    <t>BPG - ACP Duty Deferral Cost Calculations</t>
  </si>
  <si>
    <t>Deferal Cost per Month</t>
  </si>
  <si>
    <t>Assume duty amount defered for an average of 15 days and then all duty for a futher 7 days.</t>
  </si>
  <si>
    <t>Budget Year</t>
  </si>
  <si>
    <t>% of sample that will join</t>
  </si>
  <si>
    <t>Annual Cash Defered</t>
  </si>
  <si>
    <t>Annual Interest Foregone</t>
  </si>
  <si>
    <t>All Importers over 1500 entries (199)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</si>
</sst>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8" xfId="0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workbookViewId="0" topLeftCell="A1">
      <selection activeCell="E6" sqref="E6"/>
    </sheetView>
  </sheetViews>
  <sheetFormatPr defaultColWidth="9.140625" defaultRowHeight="12.75"/>
  <cols>
    <col min="1" max="1" width="23.28125" style="0" customWidth="1"/>
    <col min="2" max="2" width="22.8515625" style="0" customWidth="1"/>
    <col min="3" max="3" width="22.28125" style="0" customWidth="1"/>
  </cols>
  <sheetData>
    <row r="1" spans="1:3" ht="27" customHeight="1" thickBot="1">
      <c r="A1" s="21" t="s">
        <v>6</v>
      </c>
      <c r="B1" s="22"/>
      <c r="C1" s="23"/>
    </row>
    <row r="2" spans="1:3" ht="12.75" customHeight="1" thickBot="1">
      <c r="A2" s="5"/>
      <c r="B2" s="1"/>
      <c r="C2" s="1"/>
    </row>
    <row r="3" spans="1:3" ht="15" thickBot="1">
      <c r="A3" s="24" t="s">
        <v>13</v>
      </c>
      <c r="B3" s="25"/>
      <c r="C3" s="26"/>
    </row>
    <row r="4" ht="17.25" customHeight="1" thickBot="1">
      <c r="C4" s="3"/>
    </row>
    <row r="5" spans="1:3" ht="12.75">
      <c r="A5" s="11" t="s">
        <v>3</v>
      </c>
      <c r="B5" s="12"/>
      <c r="C5" s="13">
        <v>1051479546</v>
      </c>
    </row>
    <row r="6" spans="1:3" ht="12.75">
      <c r="A6" s="14" t="s">
        <v>1</v>
      </c>
      <c r="B6" s="15"/>
      <c r="C6" s="16">
        <f>(C5/12)</f>
        <v>87623295.5</v>
      </c>
    </row>
    <row r="7" spans="1:3" ht="12.75">
      <c r="A7" s="14" t="s">
        <v>0</v>
      </c>
      <c r="B7" s="15"/>
      <c r="C7" s="20">
        <v>6</v>
      </c>
    </row>
    <row r="8" spans="1:3" ht="12.75">
      <c r="A8" s="14" t="s">
        <v>5</v>
      </c>
      <c r="B8" s="15"/>
      <c r="C8" s="20">
        <v>7</v>
      </c>
    </row>
    <row r="9" spans="1:3" ht="12.75">
      <c r="A9" s="14"/>
      <c r="B9" s="15"/>
      <c r="C9" s="17"/>
    </row>
    <row r="10" spans="1:3" ht="13.5" customHeight="1">
      <c r="A10" s="14"/>
      <c r="B10" s="15"/>
      <c r="C10" s="17"/>
    </row>
    <row r="11" spans="1:3" ht="18" customHeight="1">
      <c r="A11" s="14" t="s">
        <v>7</v>
      </c>
      <c r="B11" s="27" t="s">
        <v>8</v>
      </c>
      <c r="C11" s="16">
        <f>((C6*(C7/365)/100*(C8+15)))</f>
        <v>316884.246739726</v>
      </c>
    </row>
    <row r="12" spans="1:3" ht="17.25" customHeight="1" thickBot="1">
      <c r="A12" s="18" t="s">
        <v>2</v>
      </c>
      <c r="B12" s="28"/>
      <c r="C12" s="19">
        <f>(C11*12)</f>
        <v>3802610.9608767116</v>
      </c>
    </row>
    <row r="13" ht="12.75">
      <c r="C13" s="3"/>
    </row>
    <row r="14" ht="12.75">
      <c r="C14" s="3"/>
    </row>
    <row r="15" ht="13.5" thickBot="1">
      <c r="C15" s="3"/>
    </row>
    <row r="16" spans="1:3" ht="13.5" thickBot="1">
      <c r="A16" s="7" t="s">
        <v>9</v>
      </c>
      <c r="B16" s="6" t="s">
        <v>10</v>
      </c>
      <c r="C16" s="8" t="s">
        <v>11</v>
      </c>
    </row>
    <row r="17" spans="1:3" ht="12.75">
      <c r="A17" s="2">
        <v>2005</v>
      </c>
      <c r="B17" s="1">
        <v>10</v>
      </c>
      <c r="C17" s="4">
        <f>(C6*$B17/100)</f>
        <v>8762329.55</v>
      </c>
    </row>
    <row r="18" spans="1:3" ht="12.75">
      <c r="A18" s="2">
        <v>2006</v>
      </c>
      <c r="B18" s="1">
        <v>25</v>
      </c>
      <c r="C18" s="4">
        <f>(C6*$B18/100)-C17</f>
        <v>13143494.325</v>
      </c>
    </row>
    <row r="19" spans="1:3" ht="12.75">
      <c r="A19" s="2">
        <v>2007</v>
      </c>
      <c r="B19" s="1">
        <v>40</v>
      </c>
      <c r="C19" s="4">
        <f>(C6*$B19/100)-(C17+C18)</f>
        <v>13143494.325000003</v>
      </c>
    </row>
    <row r="20" spans="1:3" ht="13.5" thickBot="1">
      <c r="A20" s="2">
        <v>2008</v>
      </c>
      <c r="B20" s="1">
        <v>60</v>
      </c>
      <c r="C20" s="4">
        <f>(C6*$B20/100)-(C17+C18+C19)</f>
        <v>17524659.099999994</v>
      </c>
    </row>
    <row r="21" spans="1:3" ht="13.5" thickBot="1">
      <c r="A21" s="7" t="s">
        <v>4</v>
      </c>
      <c r="B21" s="9"/>
      <c r="C21" s="10">
        <f>SUM(C17:C20)</f>
        <v>52573977.3</v>
      </c>
    </row>
    <row r="22" ht="12.75">
      <c r="C22" s="3"/>
    </row>
    <row r="23" ht="13.5" thickBot="1">
      <c r="C23" s="3"/>
    </row>
    <row r="24" spans="1:3" ht="13.5" thickBot="1">
      <c r="A24" s="7" t="s">
        <v>9</v>
      </c>
      <c r="B24" s="6" t="s">
        <v>10</v>
      </c>
      <c r="C24" s="8" t="s">
        <v>12</v>
      </c>
    </row>
    <row r="25" spans="1:3" ht="12.75">
      <c r="A25" s="2">
        <v>2005</v>
      </c>
      <c r="B25" s="1">
        <f>B17</f>
        <v>10</v>
      </c>
      <c r="C25" s="4">
        <f>(C12*B25)/100</f>
        <v>380261.0960876711</v>
      </c>
    </row>
    <row r="26" spans="1:3" ht="12.75">
      <c r="A26" s="2">
        <v>2006</v>
      </c>
      <c r="B26" s="1">
        <f>B18</f>
        <v>25</v>
      </c>
      <c r="C26" s="4">
        <f>(C12*B26)/100</f>
        <v>950652.7402191779</v>
      </c>
    </row>
    <row r="27" spans="1:3" ht="12.75">
      <c r="A27" s="2">
        <v>2007</v>
      </c>
      <c r="B27" s="1">
        <f>B19</f>
        <v>40</v>
      </c>
      <c r="C27" s="4">
        <f>(C12*B27)/100</f>
        <v>1521044.3843506845</v>
      </c>
    </row>
    <row r="28" spans="1:3" ht="13.5" thickBot="1">
      <c r="A28" s="2">
        <v>2008</v>
      </c>
      <c r="B28" s="1">
        <f>B20</f>
        <v>60</v>
      </c>
      <c r="C28" s="4">
        <f>(C12*B28)/100</f>
        <v>2281566.576526027</v>
      </c>
    </row>
    <row r="29" spans="1:3" ht="13.5" thickBot="1">
      <c r="A29" s="7" t="s">
        <v>4</v>
      </c>
      <c r="B29" s="9"/>
      <c r="C29" s="10">
        <f>SUM(C25:C28)</f>
        <v>5133524.79718356</v>
      </c>
    </row>
  </sheetData>
  <mergeCells count="3">
    <mergeCell ref="A1:C1"/>
    <mergeCell ref="A3:C3"/>
    <mergeCell ref="B11:B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TCF Services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Submission - Inquiry into the provisions of the Customs Legislation Amendment (Border Compliance and Other Measures) Bill 2006</dc:title>
  <dc:subject>Inquiry into the provisions of the Customs Legislation Amendment (Border Compliance and Other Measures) Bill 2006</dc:subject>
  <dc:creator/>
  <cp:keywords>Border compliance, Customs Act, Importation of goods</cp:keywords>
  <dc:description/>
  <cp:lastModifiedBy>Paul Angel</cp:lastModifiedBy>
  <cp:lastPrinted>2004-07-14T20:49:14Z</cp:lastPrinted>
  <dcterms:created xsi:type="dcterms:W3CDTF">2004-06-22T04:30:40Z</dcterms:created>
  <dcterms:modified xsi:type="dcterms:W3CDTF">2004-07-30T01:08:11Z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_AdHocReviewCycle">
    <vt:i4>-1420910784</vt:i4>
  </property>
  <property fmtid="{D5CDD505-2E9C-101B-9397-08002B2CF9AE}" pid="4" name="_EmailSubje">
    <vt:lpwstr>Senate Legal and Constitutional Committee Public Hearing (Customs Legislation Amendment Bill)</vt:lpwstr>
  </property>
  <property fmtid="{D5CDD505-2E9C-101B-9397-08002B2CF9AE}" pid="5" name="_AuthorEma">
    <vt:lpwstr>Paul@tcf.net.au</vt:lpwstr>
  </property>
  <property fmtid="{D5CDD505-2E9C-101B-9397-08002B2CF9AE}" pid="6" name="_AuthorEmailDisplayNa">
    <vt:lpwstr>Paul Angel</vt:lpwstr>
  </property>
</Properties>
</file>