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8580" activeTab="1"/>
  </bookViews>
  <sheets>
    <sheet name="App 2" sheetId="1" r:id="rId1"/>
    <sheet name="App 3" sheetId="2" r:id="rId2"/>
  </sheets>
  <definedNames>
    <definedName name="_Key1" hidden="1">#REF!</definedName>
    <definedName name="_Key2" hidden="1">#REF!</definedName>
    <definedName name="_Order1" hidden="1">255</definedName>
    <definedName name="_Order2" hidden="1">255</definedName>
    <definedName name="_xlnm.Print_Titles" localSheetId="0">'App 2'!$1:$3</definedName>
  </definedNames>
  <calcPr fullCalcOnLoad="1"/>
</workbook>
</file>

<file path=xl/sharedStrings.xml><?xml version="1.0" encoding="utf-8"?>
<sst xmlns="http://schemas.openxmlformats.org/spreadsheetml/2006/main" count="101" uniqueCount="75">
  <si>
    <t>Rural</t>
  </si>
  <si>
    <t>Melbourne</t>
  </si>
  <si>
    <t>Monash</t>
  </si>
  <si>
    <t>UNSW</t>
  </si>
  <si>
    <t>Sydney</t>
  </si>
  <si>
    <t>Queensland</t>
  </si>
  <si>
    <t>National Competitive Grants ($M)</t>
  </si>
  <si>
    <t>Total Research Income* ($M)</t>
  </si>
  <si>
    <t>$</t>
  </si>
  <si>
    <t>%</t>
  </si>
  <si>
    <t>UWA</t>
  </si>
  <si>
    <t>Adelaide</t>
  </si>
  <si>
    <t>Australia</t>
  </si>
  <si>
    <t>Percentage of Total Research Quantum Funding to Universities</t>
  </si>
  <si>
    <t>Institution</t>
  </si>
  <si>
    <t>ANU</t>
  </si>
  <si>
    <t>Total Group of 8</t>
  </si>
  <si>
    <t xml:space="preserve">Source: DETYA Research Quantum funding allocation files </t>
  </si>
  <si>
    <t>Number of Research Higher Degree Completions</t>
  </si>
  <si>
    <t>Research Income in dollars and as a percentage of the national total of funds awarded</t>
  </si>
  <si>
    <t>*Includes funds received by CRCs and controlled entities from NCG, industry and other public sector sources</t>
  </si>
  <si>
    <t>Median ENTER</t>
  </si>
  <si>
    <t>National</t>
  </si>
  <si>
    <t>Access</t>
  </si>
  <si>
    <t>Faculty Merit</t>
  </si>
  <si>
    <t>99}</t>
  </si>
  <si>
    <t>}</t>
  </si>
  <si>
    <t>ENTER = Equivalent National Tertiary Entrance Rank</t>
  </si>
  <si>
    <t>1.  Research</t>
  </si>
  <si>
    <t xml:space="preserve">3.  Melbourne Scholarships Program </t>
  </si>
  <si>
    <t>2.  Outstanding Students</t>
  </si>
  <si>
    <t>Students</t>
  </si>
  <si>
    <t>Birmingham</t>
  </si>
  <si>
    <t>UBC</t>
  </si>
  <si>
    <t>Singapore</t>
  </si>
  <si>
    <t>Toronto</t>
  </si>
  <si>
    <t>Cornell</t>
  </si>
  <si>
    <t>US = 1</t>
  </si>
  <si>
    <t>Australia = 1.30</t>
  </si>
  <si>
    <t>Canada = 1.17</t>
  </si>
  <si>
    <t>UK = 0.655</t>
  </si>
  <si>
    <t>As Singapore is not a member of the OECD, Australian PPP was used</t>
  </si>
  <si>
    <t>Bursaries</t>
  </si>
  <si>
    <t>Faculty Access</t>
  </si>
  <si>
    <t>International Research (IPRS)</t>
  </si>
  <si>
    <t>Total University Funded, IPRS and APA</t>
  </si>
  <si>
    <t>Exludes DETYA funded scholarships</t>
  </si>
  <si>
    <t xml:space="preserve">Nottingham </t>
  </si>
  <si>
    <t xml:space="preserve">Melbourne </t>
  </si>
  <si>
    <t>$S</t>
  </si>
  <si>
    <t>$CA</t>
  </si>
  <si>
    <t>$US</t>
  </si>
  <si>
    <t>₤</t>
  </si>
  <si>
    <t>$A</t>
  </si>
  <si>
    <t>Local Currency (M)</t>
  </si>
  <si>
    <t>$USPPP(M)</t>
  </si>
  <si>
    <t>Source: University of Melbourne analysis of selected university data</t>
  </si>
  <si>
    <t>In 2000, 314 interstate students chose to enrol in undergraduate courses at the University of Melbourne, an increase of 37.1% over 1999.</t>
  </si>
  <si>
    <t>Interstate applicants</t>
  </si>
  <si>
    <t>Melbourne Scholarships by category</t>
  </si>
  <si>
    <t>Coursework</t>
  </si>
  <si>
    <t>Later year</t>
  </si>
  <si>
    <t xml:space="preserve">International </t>
  </si>
  <si>
    <t>Research</t>
  </si>
  <si>
    <t>Melbourne Research - Australlian</t>
  </si>
  <si>
    <t>Melbourne Research - International</t>
  </si>
  <si>
    <t>Melbourne Research - International fee remission</t>
  </si>
  <si>
    <t>University Funded Total</t>
  </si>
  <si>
    <t>Australian Postgraduate Awards</t>
  </si>
  <si>
    <t>Income for Selected Universities</t>
  </si>
  <si>
    <t>Appendix Three</t>
  </si>
  <si>
    <t>INTERNATIONAL COMPARISONS</t>
  </si>
  <si>
    <t>Appendix Two</t>
  </si>
  <si>
    <t>MELBOURNE'S CURRENT PERFORMANCE</t>
  </si>
  <si>
    <t>Michigan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</si>
</sst>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s>
  <fonts count="12">
    <font>
      <sz val="9"/>
      <name val="Arial"/>
      <family val="0"/>
    </font>
    <font>
      <b/>
      <sz val="9"/>
      <name val="Arial Narrow"/>
      <family val="2"/>
    </font>
    <font>
      <sz val="10"/>
      <name val="Geneva"/>
      <family val="0"/>
    </font>
    <font>
      <sz val="9"/>
      <name val="Arial Narrow"/>
      <family val="2"/>
    </font>
    <font>
      <b/>
      <u val="single"/>
      <sz val="9"/>
      <name val="Arial Narrow"/>
      <family val="2"/>
    </font>
    <font>
      <b/>
      <sz val="10"/>
      <name val="Arial Narrow"/>
      <family val="2"/>
    </font>
    <font>
      <u val="single"/>
      <sz val="10"/>
      <color indexed="12"/>
      <name val="Arial"/>
      <family val="0"/>
    </font>
    <font>
      <sz val="10"/>
      <name val="Helvetica"/>
      <family val="0"/>
    </font>
    <font>
      <b/>
      <sz val="8"/>
      <name val="Arial Narrow"/>
      <family val="2"/>
    </font>
    <font>
      <b/>
      <sz val="12"/>
      <name val="Times New Roman"/>
      <family val="1"/>
    </font>
    <font>
      <b/>
      <sz val="9"/>
      <name val="Arial"/>
      <family val="0"/>
    </font>
    <font>
      <b/>
      <sz val="16"/>
      <name val="Times New Roman"/>
      <family val="1"/>
    </font>
  </fonts>
  <fills count="2">
    <fill>
      <patternFill/>
    </fill>
    <fill>
      <patternFill patternType="gray125"/>
    </fill>
  </fills>
  <borders count="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7" fillId="0" borderId="0">
      <alignment/>
      <protection/>
    </xf>
    <xf numFmtId="0" fontId="2" fillId="0" borderId="0">
      <alignment/>
      <protection/>
    </xf>
    <xf numFmtId="9" fontId="0" fillId="0" borderId="0" applyFont="0" applyFill="0" applyBorder="0" applyAlignment="0" applyProtection="0"/>
  </cellStyleXfs>
  <cellXfs count="47">
    <xf numFmtId="0" fontId="0" fillId="0" borderId="0" xfId="0" applyAlignment="1">
      <alignment/>
    </xf>
    <xf numFmtId="0" fontId="1" fillId="0" borderId="0" xfId="21" applyFont="1">
      <alignment/>
      <protection/>
    </xf>
    <xf numFmtId="0" fontId="3" fillId="0" borderId="0" xfId="21" applyFont="1">
      <alignment/>
      <protection/>
    </xf>
    <xf numFmtId="168" fontId="3" fillId="0" borderId="1" xfId="21" applyNumberFormat="1" applyFont="1" applyBorder="1">
      <alignment/>
      <protection/>
    </xf>
    <xf numFmtId="168" fontId="3" fillId="0" borderId="0" xfId="21" applyNumberFormat="1" applyFont="1" applyBorder="1">
      <alignment/>
      <protection/>
    </xf>
    <xf numFmtId="168" fontId="1" fillId="0" borderId="2" xfId="21" applyNumberFormat="1" applyFont="1" applyBorder="1">
      <alignment/>
      <protection/>
    </xf>
    <xf numFmtId="0" fontId="1" fillId="0" borderId="2" xfId="21" applyFont="1" applyBorder="1">
      <alignment/>
      <protection/>
    </xf>
    <xf numFmtId="0" fontId="1" fillId="0" borderId="0" xfId="0" applyFont="1" applyAlignment="1">
      <alignment/>
    </xf>
    <xf numFmtId="0" fontId="3" fillId="0" borderId="0" xfId="0" applyFont="1" applyAlignment="1">
      <alignment/>
    </xf>
    <xf numFmtId="0" fontId="3" fillId="0" borderId="2" xfId="0" applyFont="1" applyBorder="1" applyAlignment="1">
      <alignment/>
    </xf>
    <xf numFmtId="0" fontId="1" fillId="0" borderId="2" xfId="0" applyFont="1" applyBorder="1" applyAlignment="1">
      <alignment horizontal="right"/>
    </xf>
    <xf numFmtId="0" fontId="1" fillId="0" borderId="3" xfId="0" applyFont="1" applyBorder="1" applyAlignment="1">
      <alignment horizontal="right"/>
    </xf>
    <xf numFmtId="0" fontId="3" fillId="0" borderId="0" xfId="0" applyFont="1" applyBorder="1" applyAlignment="1">
      <alignment/>
    </xf>
    <xf numFmtId="0" fontId="3" fillId="0" borderId="4" xfId="0" applyFont="1" applyBorder="1" applyAlignment="1">
      <alignment/>
    </xf>
    <xf numFmtId="0" fontId="4" fillId="0" borderId="0" xfId="0" applyFont="1" applyAlignment="1">
      <alignment/>
    </xf>
    <xf numFmtId="0" fontId="1" fillId="0" borderId="2" xfId="0" applyFont="1" applyBorder="1" applyAlignment="1">
      <alignment/>
    </xf>
    <xf numFmtId="0" fontId="4" fillId="0" borderId="0" xfId="21" applyFont="1" applyBorder="1">
      <alignment/>
      <protection/>
    </xf>
    <xf numFmtId="2" fontId="3" fillId="0" borderId="0" xfId="0" applyNumberFormat="1" applyFont="1" applyAlignment="1">
      <alignment/>
    </xf>
    <xf numFmtId="0" fontId="1" fillId="0" borderId="0" xfId="21" applyFont="1" applyBorder="1">
      <alignment/>
      <protection/>
    </xf>
    <xf numFmtId="168" fontId="1" fillId="0" borderId="0" xfId="21" applyNumberFormat="1" applyFont="1" applyBorder="1">
      <alignment/>
      <protection/>
    </xf>
    <xf numFmtId="0" fontId="3" fillId="0" borderId="0" xfId="0" applyFont="1" applyAlignment="1">
      <alignment horizontal="right"/>
    </xf>
    <xf numFmtId="0" fontId="1" fillId="0" borderId="0" xfId="0" applyFont="1" applyAlignment="1">
      <alignment horizontal="right"/>
    </xf>
    <xf numFmtId="0" fontId="5" fillId="0" borderId="0" xfId="0" applyFont="1" applyAlignment="1">
      <alignment/>
    </xf>
    <xf numFmtId="0" fontId="5" fillId="0" borderId="0" xfId="0" applyFont="1" applyAlignment="1">
      <alignment horizontal="right"/>
    </xf>
    <xf numFmtId="3" fontId="3" fillId="0" borderId="0" xfId="0" applyNumberFormat="1" applyFont="1" applyAlignment="1">
      <alignment/>
    </xf>
    <xf numFmtId="0" fontId="8" fillId="0" borderId="2" xfId="0" applyFont="1" applyBorder="1" applyAlignment="1">
      <alignment/>
    </xf>
    <xf numFmtId="0" fontId="3" fillId="0" borderId="1" xfId="21" applyFont="1" applyBorder="1">
      <alignment/>
      <protection/>
    </xf>
    <xf numFmtId="0" fontId="3" fillId="0" borderId="0" xfId="21" applyFont="1" applyBorder="1">
      <alignment/>
      <protection/>
    </xf>
    <xf numFmtId="0" fontId="1" fillId="0" borderId="0" xfId="0" applyFont="1" applyAlignment="1">
      <alignment horizontal="center"/>
    </xf>
    <xf numFmtId="0" fontId="10" fillId="0" borderId="0" xfId="0" applyFont="1" applyAlignment="1">
      <alignment/>
    </xf>
    <xf numFmtId="0" fontId="11" fillId="0" borderId="0" xfId="0" applyFont="1" applyAlignment="1">
      <alignment/>
    </xf>
    <xf numFmtId="0" fontId="5" fillId="0" borderId="0" xfId="0" applyFont="1" applyAlignment="1">
      <alignment horizontal="center"/>
    </xf>
    <xf numFmtId="0" fontId="9" fillId="0" borderId="0" xfId="0" applyFont="1" applyAlignment="1">
      <alignment horizontal="center"/>
    </xf>
    <xf numFmtId="0" fontId="3"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0" fontId="0" fillId="0" borderId="0" xfId="0" applyAlignment="1">
      <alignment horizontal="center"/>
    </xf>
    <xf numFmtId="0" fontId="5" fillId="0" borderId="0" xfId="20" applyFont="1" applyAlignment="1">
      <alignment horizontal="left"/>
      <protection/>
    </xf>
    <xf numFmtId="0" fontId="10" fillId="0" borderId="0" xfId="0" applyFont="1" applyAlignment="1">
      <alignment horizontal="left"/>
    </xf>
    <xf numFmtId="0" fontId="0" fillId="0" borderId="0" xfId="0" applyAlignment="1">
      <alignment horizontal="left"/>
    </xf>
    <xf numFmtId="0" fontId="1" fillId="0" borderId="0" xfId="20" applyFont="1" applyAlignment="1">
      <alignment horizontal="left"/>
      <protection/>
    </xf>
    <xf numFmtId="0" fontId="11" fillId="0" borderId="0" xfId="0" applyFont="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cellXfs>
  <cellStyles count="9">
    <cellStyle name="Normal" xfId="0"/>
    <cellStyle name="Comma" xfId="15"/>
    <cellStyle name="Comma [0]" xfId="16"/>
    <cellStyle name="Currency" xfId="17"/>
    <cellStyle name="Currency [0]" xfId="18"/>
    <cellStyle name="Hyperlink" xfId="19"/>
    <cellStyle name="Normal_Book3" xfId="20"/>
    <cellStyle name="Normal_VCResch9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Comparison of Income and Number of Students</a:t>
            </a:r>
          </a:p>
        </c:rich>
      </c:tx>
      <c:layout/>
      <c:spPr>
        <a:noFill/>
        <a:ln>
          <a:noFill/>
        </a:ln>
      </c:spPr>
    </c:title>
    <c:plotArea>
      <c:layout>
        <c:manualLayout>
          <c:xMode val="edge"/>
          <c:yMode val="edge"/>
          <c:x val="0.0545"/>
          <c:y val="0.1605"/>
          <c:w val="0.88925"/>
          <c:h val="0.8395"/>
        </c:manualLayout>
      </c:layout>
      <c:barChart>
        <c:barDir val="col"/>
        <c:grouping val="clustered"/>
        <c:varyColors val="0"/>
        <c:ser>
          <c:idx val="1"/>
          <c:order val="0"/>
          <c:tx>
            <c:strRef>
              <c:f>'App 3'!$D$38</c:f>
              <c:strCache>
                <c:ptCount val="1"/>
                <c:pt idx="0">
                  <c:v>$USPPP(M)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'App 3'!$A$39:$A$46</c:f>
              <c:strCache>
                <c:ptCount val="8"/>
                <c:pt idx="0">
                  <c:v>Melbourne </c:v>
                </c:pt>
                <c:pt idx="1">
                  <c:v>Nottingham </c:v>
                </c:pt>
                <c:pt idx="2">
                  <c:v>Birmingham</c:v>
                </c:pt>
                <c:pt idx="3">
                  <c:v>Singapore</c:v>
                </c:pt>
                <c:pt idx="4">
                  <c:v>UBC</c:v>
                </c:pt>
                <c:pt idx="5">
                  <c:v>Toronto</c:v>
                </c:pt>
                <c:pt idx="6">
                  <c:v>Cornell</c:v>
                </c:pt>
                <c:pt idx="7">
                  <c:v>Michigan</c:v>
                </c:pt>
              </c:strCache>
            </c:strRef>
          </c:cat>
          <c:val>
            <c:numRef>
              <c:f>'App 3'!$D$39:$D$46</c:f>
              <c:numCache>
                <c:ptCount val="8"/>
                <c:pt idx="0">
                  <c:v>525957.6923076923</c:v>
                </c:pt>
                <c:pt idx="1">
                  <c:v>285496.1832061069</c:v>
                </c:pt>
                <c:pt idx="2">
                  <c:v>374045.80152671755</c:v>
                </c:pt>
                <c:pt idx="3">
                  <c:v>544401.5384615385</c:v>
                </c:pt>
                <c:pt idx="4">
                  <c:v>714529.9145299146</c:v>
                </c:pt>
                <c:pt idx="5">
                  <c:v>1196581.1965811967</c:v>
                </c:pt>
                <c:pt idx="6">
                  <c:v>1205494</c:v>
                </c:pt>
                <c:pt idx="7">
                  <c:v>1836000</c:v>
                </c:pt>
              </c:numCache>
            </c:numRef>
          </c:val>
        </c:ser>
        <c:axId val="35325366"/>
        <c:axId val="49492839"/>
      </c:barChart>
      <c:lineChart>
        <c:grouping val="standard"/>
        <c:varyColors val="0"/>
        <c:ser>
          <c:idx val="0"/>
          <c:order val="1"/>
          <c:tx>
            <c:strRef>
              <c:f>'App 3'!$E$38</c:f>
              <c:strCache>
                <c:ptCount val="1"/>
                <c:pt idx="0">
                  <c:v>Students</c:v>
                </c:pt>
              </c:strCache>
            </c:strRef>
          </c:tx>
          <c:extLst>
            <c:ext xmlns:c14="http://schemas.microsoft.com/office/drawing/2007/8/2/chart" uri="{6F2FDCE9-48DA-4B69-8628-5D25D57E5C99}">
              <c14:invertSolidFillFmt>
                <c14:spPr>
                  <a:solidFill>
                    <a:srgbClr val="000000"/>
                  </a:solidFill>
                </c14:spPr>
              </c14:invertSolidFillFmt>
            </c:ext>
          </c:extLst>
          <c:cat>
            <c:strRef>
              <c:f>'App 3'!$A$39:$A$46</c:f>
              <c:strCache>
                <c:ptCount val="8"/>
                <c:pt idx="0">
                  <c:v>Melbourne </c:v>
                </c:pt>
                <c:pt idx="1">
                  <c:v>Nottingham </c:v>
                </c:pt>
                <c:pt idx="2">
                  <c:v>Birmingham</c:v>
                </c:pt>
                <c:pt idx="3">
                  <c:v>Singapore</c:v>
                </c:pt>
                <c:pt idx="4">
                  <c:v>UBC</c:v>
                </c:pt>
                <c:pt idx="5">
                  <c:v>Toronto</c:v>
                </c:pt>
                <c:pt idx="6">
                  <c:v>Cornell</c:v>
                </c:pt>
                <c:pt idx="7">
                  <c:v>Michigan</c:v>
                </c:pt>
              </c:strCache>
            </c:strRef>
          </c:cat>
          <c:val>
            <c:numRef>
              <c:f>'App 3'!$E$39:$E$46</c:f>
              <c:numCache>
                <c:ptCount val="8"/>
                <c:pt idx="0">
                  <c:v>34555</c:v>
                </c:pt>
                <c:pt idx="1">
                  <c:v>23743</c:v>
                </c:pt>
                <c:pt idx="2">
                  <c:v>20444</c:v>
                </c:pt>
                <c:pt idx="3">
                  <c:v>29131</c:v>
                </c:pt>
                <c:pt idx="4">
                  <c:v>35248</c:v>
                </c:pt>
                <c:pt idx="5">
                  <c:v>52797</c:v>
                </c:pt>
                <c:pt idx="6">
                  <c:v>19660</c:v>
                </c:pt>
                <c:pt idx="7">
                  <c:v>38103</c:v>
                </c:pt>
              </c:numCache>
            </c:numRef>
          </c:val>
          <c:smooth val="0"/>
        </c:ser>
        <c:axId val="42782368"/>
        <c:axId val="49496993"/>
      </c:lineChart>
      <c:catAx>
        <c:axId val="35325366"/>
        <c:scaling>
          <c:orientation val="minMax"/>
        </c:scaling>
        <c:axPos val="b"/>
        <c:delete val="0"/>
        <c:numFmt formatCode="General" sourceLinked="1"/>
        <c:majorTickMark val="in"/>
        <c:minorTickMark val="none"/>
        <c:tickLblPos val="nextTo"/>
        <c:crossAx val="49492839"/>
        <c:crosses val="autoZero"/>
        <c:auto val="0"/>
        <c:lblOffset val="100"/>
        <c:noMultiLvlLbl val="0"/>
      </c:catAx>
      <c:valAx>
        <c:axId val="49492839"/>
        <c:scaling>
          <c:orientation val="minMax"/>
        </c:scaling>
        <c:axPos val="l"/>
        <c:title>
          <c:tx>
            <c:rich>
              <a:bodyPr vert="horz" rot="-5400000" anchor="ctr"/>
              <a:lstStyle/>
              <a:p>
                <a:pPr algn="ctr">
                  <a:defRPr/>
                </a:pPr>
                <a:r>
                  <a:rPr lang="en-US" cap="none" sz="900" b="1" i="0" u="none" baseline="0"/>
                  <a:t>$US PPP(M)</a:t>
                </a:r>
              </a:p>
            </c:rich>
          </c:tx>
          <c:layout/>
          <c:overlay val="0"/>
          <c:spPr>
            <a:noFill/>
            <a:ln>
              <a:noFill/>
            </a:ln>
          </c:spPr>
        </c:title>
        <c:delete val="0"/>
        <c:numFmt formatCode="General" sourceLinked="1"/>
        <c:majorTickMark val="in"/>
        <c:minorTickMark val="none"/>
        <c:tickLblPos val="nextTo"/>
        <c:crossAx val="35325366"/>
        <c:crossesAt val="1"/>
        <c:crossBetween val="between"/>
        <c:dispUnits/>
        <c:majorUnit val="200000"/>
      </c:valAx>
      <c:catAx>
        <c:axId val="42782368"/>
        <c:scaling>
          <c:orientation val="minMax"/>
        </c:scaling>
        <c:axPos val="b"/>
        <c:delete val="1"/>
        <c:majorTickMark val="in"/>
        <c:minorTickMark val="none"/>
        <c:tickLblPos val="nextTo"/>
        <c:crossAx val="49496993"/>
        <c:crosses val="autoZero"/>
        <c:auto val="0"/>
        <c:lblOffset val="100"/>
        <c:noMultiLvlLbl val="0"/>
      </c:catAx>
      <c:valAx>
        <c:axId val="49496993"/>
        <c:scaling>
          <c:orientation val="minMax"/>
        </c:scaling>
        <c:axPos val="l"/>
        <c:title>
          <c:tx>
            <c:rich>
              <a:bodyPr vert="horz" rot="-5400000" anchor="ctr"/>
              <a:lstStyle/>
              <a:p>
                <a:pPr algn="ctr">
                  <a:defRPr/>
                </a:pPr>
                <a:r>
                  <a:rPr lang="en-US" cap="none" sz="900" b="1" i="0" u="none" baseline="0"/>
                  <a:t>No of Students</a:t>
                </a:r>
              </a:p>
            </c:rich>
          </c:tx>
          <c:layout/>
          <c:overlay val="0"/>
          <c:spPr>
            <a:noFill/>
            <a:ln>
              <a:noFill/>
            </a:ln>
          </c:spPr>
        </c:title>
        <c:delete val="0"/>
        <c:numFmt formatCode="General" sourceLinked="1"/>
        <c:majorTickMark val="in"/>
        <c:minorTickMark val="none"/>
        <c:tickLblPos val="nextTo"/>
        <c:crossAx val="42782368"/>
        <c:crosses val="max"/>
        <c:crossBetween val="between"/>
        <c:dispUnits/>
      </c:valAx>
      <c:spPr>
        <a:noFill/>
        <a:ln>
          <a:noFill/>
        </a:ln>
      </c:spPr>
    </c:plotArea>
    <c:legend>
      <c:legendPos val="r"/>
      <c:layout>
        <c:manualLayout>
          <c:xMode val="edge"/>
          <c:yMode val="edge"/>
          <c:x val="0.847"/>
          <c:y val="0.03"/>
        </c:manualLayout>
      </c:layout>
      <c:overlay val="0"/>
    </c:legend>
    <c:plotVisOnly val="1"/>
    <c:dispBlanksAs val="gap"/>
    <c:showDLblsOverMax val="0"/>
  </c:chart>
  <c:txPr>
    <a:bodyPr vert="horz" rot="0"/>
    <a:lstStyle/>
    <a:p>
      <a:pPr>
        <a:defRPr lang="en-US" cap="none" sz="9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97</xdr:row>
      <xdr:rowOff>9525</xdr:rowOff>
    </xdr:from>
    <xdr:to>
      <xdr:col>12</xdr:col>
      <xdr:colOff>219075</xdr:colOff>
      <xdr:row>111</xdr:row>
      <xdr:rowOff>0</xdr:rowOff>
    </xdr:to>
    <xdr:sp>
      <xdr:nvSpPr>
        <xdr:cNvPr id="1" name="TextBox 1"/>
        <xdr:cNvSpPr txBox="1">
          <a:spLocks noChangeArrowheads="1"/>
        </xdr:cNvSpPr>
      </xdr:nvSpPr>
      <xdr:spPr>
        <a:xfrm>
          <a:off x="38100" y="16478250"/>
          <a:ext cx="6219825" cy="2124075"/>
        </a:xfrm>
        <a:prstGeom prst="rect">
          <a:avLst/>
        </a:prstGeom>
        <a:solidFill>
          <a:srgbClr val="FFFFFF"/>
        </a:solidFill>
        <a:ln w="9525" cmpd="sng">
          <a:noFill/>
        </a:ln>
      </xdr:spPr>
      <xdr:txBody>
        <a:bodyPr vertOverflow="clip" wrap="square"/>
        <a:p>
          <a:pPr algn="l">
            <a:defRPr/>
          </a:pPr>
          <a:r>
            <a:rPr lang="en-US" cap="none" sz="1000" b="1" i="0" u="none" baseline="0">
              <a:latin typeface="Arial Narrow"/>
              <a:ea typeface="Arial Narrow"/>
              <a:cs typeface="Arial Narrow"/>
            </a:rPr>
            <a:t>4.  Development of multimedia courseware
</a:t>
          </a:r>
          <a:r>
            <a:rPr lang="en-US" cap="none" sz="900" b="0" i="0" u="none" baseline="0">
              <a:latin typeface="Arial Narrow"/>
              <a:ea typeface="Arial Narrow"/>
              <a:cs typeface="Arial Narrow"/>
            </a:rPr>
            <a:t>
The University invested $10million over 1996-2000 in multimedia development grants and staff development to give a major boost to use of new technologies.  A report on the 'impact' of these project grants on teaching and learning showed:-
- Significant, sustained levels of IT development
- Diverse and creative application of technology
- Multimedia and other technologies accepted as integral components of learning
- Unambiguous evidence that students are experiencing new ways of learning
- There was equal value in interactive applications versus information availability (such as lecture notes, flexibility of access etc)
Generic developments including learning platforms such as WebRaft (through which information is available on line for more than 1100 individual subjects), and competitive grants will continue to be supported in 2001 in addition to the funds provided by the faculties.  A major goal is to support and encourage Faculties ($ for $) to develop long term projects, ownership of staff development, and evaluation and review.</a:t>
          </a:r>
        </a:p>
      </xdr:txBody>
    </xdr:sp>
    <xdr:clientData/>
  </xdr:twoCellAnchor>
  <xdr:twoCellAnchor>
    <xdr:from>
      <xdr:col>0</xdr:col>
      <xdr:colOff>28575</xdr:colOff>
      <xdr:row>66</xdr:row>
      <xdr:rowOff>0</xdr:rowOff>
    </xdr:from>
    <xdr:to>
      <xdr:col>12</xdr:col>
      <xdr:colOff>247650</xdr:colOff>
      <xdr:row>69</xdr:row>
      <xdr:rowOff>161925</xdr:rowOff>
    </xdr:to>
    <xdr:sp>
      <xdr:nvSpPr>
        <xdr:cNvPr id="2" name="TextBox 2"/>
        <xdr:cNvSpPr txBox="1">
          <a:spLocks noChangeArrowheads="1"/>
        </xdr:cNvSpPr>
      </xdr:nvSpPr>
      <xdr:spPr>
        <a:xfrm>
          <a:off x="28575" y="11210925"/>
          <a:ext cx="6257925" cy="676275"/>
        </a:xfrm>
        <a:prstGeom prst="rect">
          <a:avLst/>
        </a:prstGeom>
        <a:solidFill>
          <a:srgbClr val="FFFFFF"/>
        </a:solidFill>
        <a:ln w="9525" cmpd="sng">
          <a:noFill/>
        </a:ln>
      </xdr:spPr>
      <xdr:txBody>
        <a:bodyPr vertOverflow="clip" wrap="square"/>
        <a:p>
          <a:pPr algn="l">
            <a:defRPr/>
          </a:pPr>
          <a:r>
            <a:rPr lang="en-US" cap="none" sz="900" b="0" i="0" u="none" baseline="0"/>
            <a:t>The Melbourne Scholarships Program is the largest one offered amongst Australian universities.  While the postgraduate research scholarships program is long-standing, the undergraduate scholarships program has been one of intense development over the last four years.  Each year Melbourne Scholarships recognises the achievement of outstanding students, many of whom are from rural, and financially and socially disadvantaged backgrounds.</a:t>
          </a:r>
        </a:p>
      </xdr:txBody>
    </xdr:sp>
    <xdr:clientData/>
  </xdr:twoCellAnchor>
  <xdr:twoCellAnchor>
    <xdr:from>
      <xdr:col>0</xdr:col>
      <xdr:colOff>38100</xdr:colOff>
      <xdr:row>50</xdr:row>
      <xdr:rowOff>161925</xdr:rowOff>
    </xdr:from>
    <xdr:to>
      <xdr:col>12</xdr:col>
      <xdr:colOff>257175</xdr:colOff>
      <xdr:row>52</xdr:row>
      <xdr:rowOff>161925</xdr:rowOff>
    </xdr:to>
    <xdr:sp>
      <xdr:nvSpPr>
        <xdr:cNvPr id="3" name="TextBox 3"/>
        <xdr:cNvSpPr txBox="1">
          <a:spLocks noChangeArrowheads="1"/>
        </xdr:cNvSpPr>
      </xdr:nvSpPr>
      <xdr:spPr>
        <a:xfrm>
          <a:off x="38100" y="8724900"/>
          <a:ext cx="6257925" cy="342900"/>
        </a:xfrm>
        <a:prstGeom prst="rect">
          <a:avLst/>
        </a:prstGeom>
        <a:solidFill>
          <a:srgbClr val="FFFFFF"/>
        </a:solidFill>
        <a:ln w="9525" cmpd="sng">
          <a:noFill/>
        </a:ln>
      </xdr:spPr>
      <xdr:txBody>
        <a:bodyPr vertOverflow="clip" wrap="square"/>
        <a:p>
          <a:pPr algn="l">
            <a:defRPr/>
          </a:pPr>
          <a:r>
            <a:rPr lang="en-US" cap="none" sz="900" b="0" i="0" u="none" baseline="0"/>
            <a:t>Each year, the University conducts a detailed analysis of its new student enrolments through data made available by the Victorian Universities Admissions Centre (VTAC).  Two examples from this analysis illustrate the quality of intake and demand for Melbourne courses.</a:t>
          </a:r>
        </a:p>
      </xdr:txBody>
    </xdr:sp>
    <xdr:clientData/>
  </xdr:twoCellAnchor>
  <xdr:twoCellAnchor>
    <xdr:from>
      <xdr:col>0</xdr:col>
      <xdr:colOff>0</xdr:colOff>
      <xdr:row>6</xdr:row>
      <xdr:rowOff>9525</xdr:rowOff>
    </xdr:from>
    <xdr:to>
      <xdr:col>12</xdr:col>
      <xdr:colOff>266700</xdr:colOff>
      <xdr:row>8</xdr:row>
      <xdr:rowOff>0</xdr:rowOff>
    </xdr:to>
    <xdr:sp>
      <xdr:nvSpPr>
        <xdr:cNvPr id="4" name="TextBox 4"/>
        <xdr:cNvSpPr txBox="1">
          <a:spLocks noChangeArrowheads="1"/>
        </xdr:cNvSpPr>
      </xdr:nvSpPr>
      <xdr:spPr>
        <a:xfrm>
          <a:off x="0" y="1143000"/>
          <a:ext cx="6305550" cy="314325"/>
        </a:xfrm>
        <a:prstGeom prst="rect">
          <a:avLst/>
        </a:prstGeom>
        <a:solidFill>
          <a:srgbClr val="FFFFFF"/>
        </a:solidFill>
        <a:ln w="9525" cmpd="sng">
          <a:noFill/>
        </a:ln>
      </xdr:spPr>
      <xdr:txBody>
        <a:bodyPr vertOverflow="clip" wrap="square"/>
        <a:p>
          <a:pPr algn="l">
            <a:defRPr/>
          </a:pPr>
          <a:r>
            <a:rPr lang="en-US" cap="none" sz="900" b="0" i="0" u="none" baseline="0"/>
            <a:t>The University of Melbourne is the leading Australian university on the basis of research income and research higher degree completions, as shown below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114300</xdr:rowOff>
    </xdr:from>
    <xdr:to>
      <xdr:col>9</xdr:col>
      <xdr:colOff>590550</xdr:colOff>
      <xdr:row>35</xdr:row>
      <xdr:rowOff>0</xdr:rowOff>
    </xdr:to>
    <xdr:graphicFrame>
      <xdr:nvGraphicFramePr>
        <xdr:cNvPr id="1" name="Chart 1"/>
        <xdr:cNvGraphicFramePr/>
      </xdr:nvGraphicFramePr>
      <xdr:xfrm>
        <a:off x="28575" y="2790825"/>
        <a:ext cx="6000750" cy="29337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7</xdr:row>
      <xdr:rowOff>133350</xdr:rowOff>
    </xdr:from>
    <xdr:to>
      <xdr:col>9</xdr:col>
      <xdr:colOff>590550</xdr:colOff>
      <xdr:row>13</xdr:row>
      <xdr:rowOff>0</xdr:rowOff>
    </xdr:to>
    <xdr:sp>
      <xdr:nvSpPr>
        <xdr:cNvPr id="2" name="TextBox 2"/>
        <xdr:cNvSpPr txBox="1">
          <a:spLocks noChangeArrowheads="1"/>
        </xdr:cNvSpPr>
      </xdr:nvSpPr>
      <xdr:spPr>
        <a:xfrm>
          <a:off x="47625" y="1590675"/>
          <a:ext cx="5981700" cy="781050"/>
        </a:xfrm>
        <a:prstGeom prst="rect">
          <a:avLst/>
        </a:prstGeom>
        <a:solidFill>
          <a:srgbClr val="FFFFFF"/>
        </a:solidFill>
        <a:ln w="9525" cmpd="sng">
          <a:noFill/>
        </a:ln>
      </xdr:spPr>
      <xdr:txBody>
        <a:bodyPr vertOverflow="clip" wrap="square"/>
        <a:p>
          <a:pPr algn="l">
            <a:defRPr/>
          </a:pPr>
          <a:r>
            <a:rPr lang="en-US" cap="none" sz="900" b="0" i="0" u="none" baseline="0"/>
            <a:t>The following chart attempts to illustrate how the University of Melbourne compares with selected international universities.  The Income (excluding specific funding for university hospitals and related medical services) for each university was converted to $US Purchasing Power Parity to eliminate the uneveness that results from exchange rates.  The operating income is then shown against the number of students for each institution.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95"/>
  <sheetViews>
    <sheetView workbookViewId="0" topLeftCell="A1">
      <selection activeCell="L2" sqref="L2"/>
    </sheetView>
  </sheetViews>
  <sheetFormatPr defaultColWidth="9.140625" defaultRowHeight="12"/>
  <cols>
    <col min="1" max="1" width="33.421875" style="8" customWidth="1"/>
    <col min="2" max="7" width="5.7109375" style="8" customWidth="1"/>
    <col min="8" max="13" width="4.57421875" style="8" customWidth="1"/>
    <col min="14" max="16384" width="9.140625" style="8" customWidth="1"/>
  </cols>
  <sheetData>
    <row r="1" spans="1:14" ht="15.75">
      <c r="A1" s="31"/>
      <c r="B1" s="32" t="s">
        <v>72</v>
      </c>
      <c r="C1" s="33"/>
      <c r="D1" s="33"/>
      <c r="E1" s="33"/>
      <c r="F1" s="33"/>
      <c r="G1" s="33"/>
      <c r="H1" s="33"/>
      <c r="I1" s="33"/>
      <c r="J1" s="33"/>
      <c r="K1" s="33"/>
      <c r="L1" s="33"/>
      <c r="M1" s="28"/>
      <c r="N1" s="33"/>
    </row>
    <row r="2" spans="1:14" ht="15.75">
      <c r="A2" s="31"/>
      <c r="B2" s="32"/>
      <c r="C2" s="33"/>
      <c r="D2" s="33"/>
      <c r="E2" s="33"/>
      <c r="F2" s="33"/>
      <c r="G2" s="33"/>
      <c r="H2" s="33"/>
      <c r="I2" s="33"/>
      <c r="J2" s="33"/>
      <c r="K2" s="33"/>
      <c r="L2" s="33"/>
      <c r="M2" s="28"/>
      <c r="N2" s="33"/>
    </row>
    <row r="3" spans="1:14" ht="20.25">
      <c r="A3" s="28"/>
      <c r="B3" s="34" t="s">
        <v>73</v>
      </c>
      <c r="C3" s="33"/>
      <c r="D3" s="33"/>
      <c r="E3" s="33"/>
      <c r="F3" s="33"/>
      <c r="G3" s="33"/>
      <c r="H3" s="33"/>
      <c r="I3" s="33"/>
      <c r="J3" s="33"/>
      <c r="K3" s="33"/>
      <c r="L3" s="33"/>
      <c r="M3" s="33"/>
      <c r="N3" s="33"/>
    </row>
    <row r="5" ht="13.5">
      <c r="A5" s="7" t="s">
        <v>28</v>
      </c>
    </row>
    <row r="10" ht="13.5">
      <c r="A10" s="14" t="s">
        <v>19</v>
      </c>
    </row>
    <row r="12" spans="2:13" ht="13.5">
      <c r="B12" s="42" t="s">
        <v>6</v>
      </c>
      <c r="C12" s="42"/>
      <c r="D12" s="42"/>
      <c r="E12" s="42"/>
      <c r="F12" s="42"/>
      <c r="G12" s="43"/>
      <c r="H12" s="42" t="s">
        <v>7</v>
      </c>
      <c r="I12" s="42"/>
      <c r="J12" s="42"/>
      <c r="K12" s="42"/>
      <c r="L12" s="42"/>
      <c r="M12" s="42"/>
    </row>
    <row r="13" spans="2:13" ht="13.5">
      <c r="B13" s="44">
        <v>1997</v>
      </c>
      <c r="C13" s="44"/>
      <c r="D13" s="44">
        <v>1998</v>
      </c>
      <c r="E13" s="44"/>
      <c r="F13" s="44">
        <v>1999</v>
      </c>
      <c r="G13" s="45"/>
      <c r="H13" s="46">
        <v>1997</v>
      </c>
      <c r="I13" s="46"/>
      <c r="J13" s="46">
        <v>1998</v>
      </c>
      <c r="K13" s="46"/>
      <c r="L13" s="46">
        <v>1999</v>
      </c>
      <c r="M13" s="46"/>
    </row>
    <row r="14" spans="1:13" ht="13.5">
      <c r="A14" s="9"/>
      <c r="B14" s="10" t="s">
        <v>8</v>
      </c>
      <c r="C14" s="10" t="s">
        <v>9</v>
      </c>
      <c r="D14" s="10" t="s">
        <v>8</v>
      </c>
      <c r="E14" s="10" t="s">
        <v>9</v>
      </c>
      <c r="F14" s="10" t="s">
        <v>8</v>
      </c>
      <c r="G14" s="11" t="s">
        <v>9</v>
      </c>
      <c r="H14" s="10" t="s">
        <v>8</v>
      </c>
      <c r="I14" s="10" t="s">
        <v>9</v>
      </c>
      <c r="J14" s="10" t="s">
        <v>8</v>
      </c>
      <c r="K14" s="10" t="s">
        <v>9</v>
      </c>
      <c r="L14" s="10" t="s">
        <v>8</v>
      </c>
      <c r="M14" s="10" t="s">
        <v>9</v>
      </c>
    </row>
    <row r="15" spans="1:13" ht="13.5">
      <c r="A15" s="8" t="s">
        <v>1</v>
      </c>
      <c r="B15" s="12">
        <v>51.4</v>
      </c>
      <c r="C15" s="12">
        <v>13.2</v>
      </c>
      <c r="D15" s="12">
        <v>52.6</v>
      </c>
      <c r="E15" s="12">
        <v>13</v>
      </c>
      <c r="F15" s="12">
        <v>58.9</v>
      </c>
      <c r="G15" s="13">
        <v>13.3</v>
      </c>
      <c r="H15" s="8">
        <v>97.6</v>
      </c>
      <c r="I15" s="8">
        <v>11.9</v>
      </c>
      <c r="J15" s="8">
        <v>99.4</v>
      </c>
      <c r="K15" s="8">
        <v>11.4</v>
      </c>
      <c r="L15" s="8">
        <v>104.7</v>
      </c>
      <c r="M15" s="8">
        <v>11.5</v>
      </c>
    </row>
    <row r="16" spans="1:13" ht="13.5">
      <c r="A16" s="8" t="s">
        <v>2</v>
      </c>
      <c r="B16" s="12">
        <v>26.6</v>
      </c>
      <c r="C16" s="12">
        <v>6.8</v>
      </c>
      <c r="D16" s="12">
        <v>31.2</v>
      </c>
      <c r="E16" s="12">
        <v>7.7</v>
      </c>
      <c r="F16" s="12">
        <v>32.6</v>
      </c>
      <c r="G16" s="13">
        <v>7.4</v>
      </c>
      <c r="H16" s="8">
        <v>54.6</v>
      </c>
      <c r="I16" s="8">
        <v>6.6</v>
      </c>
      <c r="J16" s="8">
        <v>59.3</v>
      </c>
      <c r="K16" s="8">
        <v>6.8</v>
      </c>
      <c r="L16" s="8">
        <v>61.7</v>
      </c>
      <c r="M16" s="8">
        <v>6.8</v>
      </c>
    </row>
    <row r="17" spans="1:13" ht="13.5">
      <c r="A17" s="8" t="s">
        <v>3</v>
      </c>
      <c r="B17" s="12">
        <v>38.6</v>
      </c>
      <c r="C17" s="12">
        <v>9.9</v>
      </c>
      <c r="D17" s="12">
        <v>41.7</v>
      </c>
      <c r="E17" s="12">
        <v>10.3</v>
      </c>
      <c r="F17" s="12">
        <v>47.9</v>
      </c>
      <c r="G17" s="13">
        <v>10.8</v>
      </c>
      <c r="H17" s="8">
        <v>79.1</v>
      </c>
      <c r="I17" s="8">
        <v>9.6</v>
      </c>
      <c r="J17" s="8">
        <v>91.2</v>
      </c>
      <c r="K17" s="8">
        <v>10.5</v>
      </c>
      <c r="L17" s="8">
        <v>91.6</v>
      </c>
      <c r="M17" s="8">
        <v>10.1</v>
      </c>
    </row>
    <row r="18" spans="1:13" ht="13.5">
      <c r="A18" s="8" t="s">
        <v>4</v>
      </c>
      <c r="B18" s="12">
        <v>44</v>
      </c>
      <c r="C18" s="12">
        <v>11.3</v>
      </c>
      <c r="D18" s="12">
        <v>48.1</v>
      </c>
      <c r="E18" s="12">
        <v>11.9</v>
      </c>
      <c r="F18" s="12">
        <v>49.8</v>
      </c>
      <c r="G18" s="13">
        <v>11.2</v>
      </c>
      <c r="H18" s="8">
        <v>75.9</v>
      </c>
      <c r="I18" s="8">
        <v>9.2</v>
      </c>
      <c r="J18" s="8">
        <v>90.3</v>
      </c>
      <c r="K18" s="8">
        <v>10.4</v>
      </c>
      <c r="L18" s="8">
        <v>98.9</v>
      </c>
      <c r="M18" s="8">
        <v>10.9</v>
      </c>
    </row>
    <row r="19" spans="1:13" ht="13.5">
      <c r="A19" s="8" t="s">
        <v>5</v>
      </c>
      <c r="B19" s="12">
        <v>40.8</v>
      </c>
      <c r="C19" s="12">
        <v>10.4</v>
      </c>
      <c r="D19" s="12">
        <v>41.4</v>
      </c>
      <c r="E19" s="12">
        <v>10.2</v>
      </c>
      <c r="F19" s="12">
        <v>44.9</v>
      </c>
      <c r="G19" s="13">
        <v>10.1</v>
      </c>
      <c r="H19" s="8">
        <v>95.7</v>
      </c>
      <c r="I19" s="8">
        <v>11.6</v>
      </c>
      <c r="J19" s="8">
        <v>89.6</v>
      </c>
      <c r="K19" s="8">
        <v>10.3</v>
      </c>
      <c r="L19" s="8">
        <v>95.1</v>
      </c>
      <c r="M19" s="8">
        <v>10.5</v>
      </c>
    </row>
    <row r="20" spans="1:13" ht="13.5">
      <c r="A20" s="8" t="s">
        <v>10</v>
      </c>
      <c r="B20" s="12">
        <v>31.4</v>
      </c>
      <c r="C20" s="12">
        <v>8</v>
      </c>
      <c r="D20" s="12">
        <v>32.3</v>
      </c>
      <c r="E20" s="12">
        <v>7.9</v>
      </c>
      <c r="F20" s="12">
        <v>34.2</v>
      </c>
      <c r="G20" s="13">
        <v>7.7</v>
      </c>
      <c r="H20" s="8">
        <v>53.9</v>
      </c>
      <c r="I20" s="8">
        <v>6.6</v>
      </c>
      <c r="J20" s="8">
        <v>54.7</v>
      </c>
      <c r="K20" s="8">
        <v>6.3</v>
      </c>
      <c r="L20" s="8">
        <v>55.8</v>
      </c>
      <c r="M20" s="8">
        <v>6.2</v>
      </c>
    </row>
    <row r="21" spans="1:13" ht="13.5">
      <c r="A21" s="8" t="s">
        <v>11</v>
      </c>
      <c r="B21" s="12">
        <v>26.1</v>
      </c>
      <c r="C21" s="12">
        <v>6.7</v>
      </c>
      <c r="D21" s="12">
        <v>28.3</v>
      </c>
      <c r="E21" s="12">
        <v>7</v>
      </c>
      <c r="F21" s="12">
        <v>29.8</v>
      </c>
      <c r="G21" s="13">
        <v>6.7</v>
      </c>
      <c r="H21" s="8">
        <v>50.1</v>
      </c>
      <c r="I21" s="8">
        <v>6.1</v>
      </c>
      <c r="J21" s="8">
        <v>51.5</v>
      </c>
      <c r="K21" s="8">
        <v>5.9</v>
      </c>
      <c r="L21" s="8">
        <v>53.5</v>
      </c>
      <c r="M21" s="8">
        <v>5.9</v>
      </c>
    </row>
    <row r="22" spans="1:13" ht="13.5">
      <c r="A22" s="8" t="s">
        <v>12</v>
      </c>
      <c r="B22" s="12">
        <v>390.9</v>
      </c>
      <c r="C22" s="12">
        <v>100</v>
      </c>
      <c r="D22" s="12">
        <v>405.9</v>
      </c>
      <c r="E22" s="12">
        <v>100</v>
      </c>
      <c r="F22" s="12">
        <v>442.5</v>
      </c>
      <c r="G22" s="13">
        <v>100</v>
      </c>
      <c r="H22" s="8">
        <v>821.9</v>
      </c>
      <c r="I22" s="8">
        <v>100</v>
      </c>
      <c r="J22" s="8">
        <v>868.6</v>
      </c>
      <c r="K22" s="8">
        <v>100</v>
      </c>
      <c r="L22" s="8">
        <v>907.7</v>
      </c>
      <c r="M22" s="8">
        <v>100</v>
      </c>
    </row>
    <row r="23" ht="13.5">
      <c r="A23" s="8" t="s">
        <v>20</v>
      </c>
    </row>
    <row r="26" spans="1:8" ht="13.5">
      <c r="A26" s="16" t="s">
        <v>13</v>
      </c>
      <c r="B26" s="1"/>
      <c r="C26" s="1"/>
      <c r="D26" s="1"/>
      <c r="E26" s="1"/>
      <c r="F26" s="1"/>
      <c r="G26" s="1"/>
      <c r="H26" s="1"/>
    </row>
    <row r="27" spans="1:8" ht="13.5">
      <c r="A27" s="2"/>
      <c r="B27" s="2"/>
      <c r="C27" s="2"/>
      <c r="D27" s="2"/>
      <c r="E27" s="2"/>
      <c r="F27" s="2"/>
      <c r="G27" s="2"/>
      <c r="H27" s="2"/>
    </row>
    <row r="28" spans="1:8" ht="13.5">
      <c r="A28" s="6" t="s">
        <v>14</v>
      </c>
      <c r="B28" s="6">
        <v>2001</v>
      </c>
      <c r="C28" s="18"/>
      <c r="D28" s="18"/>
      <c r="H28" s="12"/>
    </row>
    <row r="29" spans="1:8" ht="13.5">
      <c r="A29" s="26" t="s">
        <v>1</v>
      </c>
      <c r="B29" s="3">
        <v>11.539895028084592</v>
      </c>
      <c r="C29" s="4"/>
      <c r="D29" s="4"/>
      <c r="H29" s="12"/>
    </row>
    <row r="30" spans="1:8" ht="13.5">
      <c r="A30" s="27" t="s">
        <v>2</v>
      </c>
      <c r="B30" s="4">
        <v>7.19807419944664</v>
      </c>
      <c r="C30" s="4"/>
      <c r="D30" s="4"/>
      <c r="H30" s="12"/>
    </row>
    <row r="31" spans="1:8" ht="13.5">
      <c r="A31" s="27" t="s">
        <v>3</v>
      </c>
      <c r="B31" s="4">
        <v>9.871043273510157</v>
      </c>
      <c r="C31" s="4"/>
      <c r="D31" s="4"/>
      <c r="H31" s="12"/>
    </row>
    <row r="32" spans="1:8" ht="13.5">
      <c r="A32" s="27" t="s">
        <v>4</v>
      </c>
      <c r="B32" s="4">
        <v>10.38801022533445</v>
      </c>
      <c r="C32" s="4"/>
      <c r="D32" s="4"/>
      <c r="H32" s="12"/>
    </row>
    <row r="33" spans="1:8" ht="13.5">
      <c r="A33" s="27" t="s">
        <v>5</v>
      </c>
      <c r="B33" s="4">
        <v>10.138954051766852</v>
      </c>
      <c r="C33" s="4"/>
      <c r="D33" s="4"/>
      <c r="H33" s="12"/>
    </row>
    <row r="34" spans="1:8" ht="13.5">
      <c r="A34" s="27" t="s">
        <v>10</v>
      </c>
      <c r="B34" s="4">
        <v>6.350493946794937</v>
      </c>
      <c r="C34" s="4"/>
      <c r="D34" s="4"/>
      <c r="E34" s="4"/>
      <c r="F34" s="4"/>
      <c r="G34" s="4"/>
      <c r="H34" s="12"/>
    </row>
    <row r="35" spans="1:8" ht="13.5">
      <c r="A35" s="27" t="s">
        <v>11</v>
      </c>
      <c r="B35" s="4">
        <v>5.9396389562441625</v>
      </c>
      <c r="C35" s="4"/>
      <c r="D35" s="4"/>
      <c r="E35" s="4"/>
      <c r="F35" s="4"/>
      <c r="G35" s="4"/>
      <c r="H35" s="12"/>
    </row>
    <row r="36" spans="1:8" ht="13.5">
      <c r="A36" s="27" t="s">
        <v>15</v>
      </c>
      <c r="B36" s="4">
        <v>2.983412332665383</v>
      </c>
      <c r="C36" s="4"/>
      <c r="D36" s="4"/>
      <c r="E36" s="4"/>
      <c r="F36" s="4"/>
      <c r="G36" s="4"/>
      <c r="H36" s="12"/>
    </row>
    <row r="37" spans="1:8" ht="13.5">
      <c r="A37" s="6" t="s">
        <v>16</v>
      </c>
      <c r="B37" s="5">
        <v>64.40952201384718</v>
      </c>
      <c r="C37" s="19"/>
      <c r="D37" s="19"/>
      <c r="E37" s="19"/>
      <c r="F37" s="19"/>
      <c r="G37" s="19"/>
      <c r="H37" s="12"/>
    </row>
    <row r="38" spans="1:8" ht="13.5">
      <c r="A38" s="6" t="s">
        <v>12</v>
      </c>
      <c r="B38" s="6">
        <v>100</v>
      </c>
      <c r="C38" s="18"/>
      <c r="D38" s="18"/>
      <c r="E38" s="18"/>
      <c r="F38" s="18"/>
      <c r="G38" s="18"/>
      <c r="H38" s="12"/>
    </row>
    <row r="39" spans="1:8" ht="13.5">
      <c r="A39" s="2" t="s">
        <v>17</v>
      </c>
      <c r="B39" s="2"/>
      <c r="C39" s="2"/>
      <c r="D39" s="2"/>
      <c r="E39" s="2"/>
      <c r="F39" s="2"/>
      <c r="G39" s="2"/>
      <c r="H39" s="2"/>
    </row>
    <row r="40" spans="1:8" ht="13.5">
      <c r="A40" s="2"/>
      <c r="B40" s="2"/>
      <c r="C40" s="2"/>
      <c r="D40" s="2"/>
      <c r="E40" s="2"/>
      <c r="F40" s="2"/>
      <c r="G40" s="2"/>
      <c r="H40" s="2"/>
    </row>
    <row r="41" spans="1:8" ht="13.5">
      <c r="A41" s="14" t="s">
        <v>18</v>
      </c>
      <c r="B41" s="2"/>
      <c r="C41" s="2"/>
      <c r="D41" s="2"/>
      <c r="E41" s="2"/>
      <c r="F41" s="2"/>
      <c r="G41" s="2"/>
      <c r="H41" s="2"/>
    </row>
    <row r="42" spans="4:8" ht="13.5">
      <c r="D42" s="2"/>
      <c r="E42" s="2"/>
      <c r="F42" s="2"/>
      <c r="G42" s="2"/>
      <c r="H42" s="2"/>
    </row>
    <row r="43" spans="1:8" ht="13.5">
      <c r="A43" s="9"/>
      <c r="B43" s="15">
        <v>2000</v>
      </c>
      <c r="D43" s="2"/>
      <c r="E43" s="2"/>
      <c r="F43" s="2"/>
      <c r="G43" s="2"/>
      <c r="H43" s="2"/>
    </row>
    <row r="44" spans="1:8" ht="13.5">
      <c r="A44" s="8" t="s">
        <v>1</v>
      </c>
      <c r="B44" s="8">
        <v>543</v>
      </c>
      <c r="D44" s="2"/>
      <c r="E44" s="2"/>
      <c r="F44" s="2"/>
      <c r="G44" s="2"/>
      <c r="H44" s="2"/>
    </row>
    <row r="45" spans="1:8" ht="13.5">
      <c r="A45" s="8" t="s">
        <v>4</v>
      </c>
      <c r="B45" s="8">
        <v>500</v>
      </c>
      <c r="D45" s="2"/>
      <c r="E45" s="2"/>
      <c r="F45" s="2"/>
      <c r="G45" s="2"/>
      <c r="H45" s="2"/>
    </row>
    <row r="46" spans="1:8" ht="13.5">
      <c r="A46" s="8" t="s">
        <v>5</v>
      </c>
      <c r="B46" s="8">
        <v>447</v>
      </c>
      <c r="D46" s="2"/>
      <c r="E46" s="2"/>
      <c r="F46" s="2"/>
      <c r="G46" s="2"/>
      <c r="H46" s="2"/>
    </row>
    <row r="47" spans="1:8" ht="13.5">
      <c r="A47" s="8" t="s">
        <v>3</v>
      </c>
      <c r="B47" s="8">
        <v>348</v>
      </c>
      <c r="D47" s="2"/>
      <c r="E47" s="2"/>
      <c r="F47" s="2"/>
      <c r="G47" s="2"/>
      <c r="H47" s="2"/>
    </row>
    <row r="48" spans="4:8" ht="13.5">
      <c r="D48" s="2"/>
      <c r="E48" s="2"/>
      <c r="F48" s="2"/>
      <c r="G48" s="2"/>
      <c r="H48" s="2"/>
    </row>
    <row r="49" spans="2:8" ht="13.5">
      <c r="B49" s="2"/>
      <c r="C49" s="2"/>
      <c r="D49" s="2"/>
      <c r="E49" s="2"/>
      <c r="F49" s="2"/>
      <c r="G49" s="2"/>
      <c r="H49" s="2"/>
    </row>
    <row r="50" ht="13.5">
      <c r="A50" s="22" t="s">
        <v>30</v>
      </c>
    </row>
    <row r="51" ht="13.5">
      <c r="A51" s="7"/>
    </row>
    <row r="52" ht="13.5">
      <c r="A52" s="7"/>
    </row>
    <row r="53" ht="13.5">
      <c r="A53" s="7"/>
    </row>
    <row r="55" ht="13.5">
      <c r="A55" s="14" t="s">
        <v>21</v>
      </c>
    </row>
    <row r="56" spans="2:4" ht="13.5">
      <c r="B56" s="7">
        <v>1998</v>
      </c>
      <c r="C56" s="7">
        <v>1999</v>
      </c>
      <c r="D56" s="7">
        <v>2000</v>
      </c>
    </row>
    <row r="57" spans="1:4" ht="13.5">
      <c r="A57" s="8" t="s">
        <v>1</v>
      </c>
      <c r="B57" s="17">
        <v>94.1</v>
      </c>
      <c r="C57" s="17">
        <v>94.65</v>
      </c>
      <c r="D57" s="17">
        <v>94.6</v>
      </c>
    </row>
    <row r="58" ht="13.5">
      <c r="A58" s="8" t="s">
        <v>27</v>
      </c>
    </row>
    <row r="60" ht="13.5">
      <c r="A60" s="14" t="s">
        <v>58</v>
      </c>
    </row>
    <row r="62" ht="13.5">
      <c r="A62" s="8" t="s">
        <v>57</v>
      </c>
    </row>
    <row r="65" ht="13.5">
      <c r="A65" s="22" t="s">
        <v>29</v>
      </c>
    </row>
    <row r="66" ht="13.5">
      <c r="A66" s="14"/>
    </row>
    <row r="67" ht="13.5">
      <c r="A67" s="14"/>
    </row>
    <row r="68" ht="13.5">
      <c r="A68" s="14"/>
    </row>
    <row r="69" ht="13.5">
      <c r="A69" s="14"/>
    </row>
    <row r="70" ht="13.5">
      <c r="A70" s="14"/>
    </row>
    <row r="71" ht="13.5">
      <c r="A71" s="14"/>
    </row>
    <row r="72" ht="13.5">
      <c r="A72" s="14" t="s">
        <v>59</v>
      </c>
    </row>
    <row r="73" ht="13.5">
      <c r="A73" s="14"/>
    </row>
    <row r="74" ht="13.5">
      <c r="A74" s="14" t="s">
        <v>60</v>
      </c>
    </row>
    <row r="75" spans="1:4" ht="13.5">
      <c r="A75" s="9"/>
      <c r="B75" s="15">
        <v>1999</v>
      </c>
      <c r="C75" s="15">
        <v>2000</v>
      </c>
      <c r="D75" s="15">
        <v>2001</v>
      </c>
    </row>
    <row r="76" spans="1:4" ht="13.5">
      <c r="A76" s="8" t="s">
        <v>22</v>
      </c>
      <c r="B76" s="8">
        <v>35</v>
      </c>
      <c r="C76" s="8">
        <v>35</v>
      </c>
      <c r="D76" s="8">
        <v>31</v>
      </c>
    </row>
    <row r="77" spans="1:4" ht="13.5">
      <c r="A77" s="8" t="s">
        <v>23</v>
      </c>
      <c r="B77" s="8">
        <v>15</v>
      </c>
      <c r="C77" s="8">
        <v>20</v>
      </c>
      <c r="D77" s="8">
        <v>20</v>
      </c>
    </row>
    <row r="78" spans="1:4" ht="13.5">
      <c r="A78" s="8" t="s">
        <v>0</v>
      </c>
      <c r="B78" s="8">
        <v>13</v>
      </c>
      <c r="C78" s="8">
        <v>10</v>
      </c>
      <c r="D78" s="8">
        <v>8</v>
      </c>
    </row>
    <row r="79" spans="1:4" ht="13.5">
      <c r="A79" s="8" t="s">
        <v>42</v>
      </c>
      <c r="B79" s="8">
        <v>2</v>
      </c>
      <c r="C79" s="8">
        <v>10</v>
      </c>
      <c r="D79" s="8">
        <v>16</v>
      </c>
    </row>
    <row r="80" spans="1:4" ht="13.5">
      <c r="A80" s="8" t="s">
        <v>43</v>
      </c>
      <c r="B80" s="20" t="s">
        <v>25</v>
      </c>
      <c r="C80" s="8">
        <v>34</v>
      </c>
      <c r="D80" s="8">
        <v>50</v>
      </c>
    </row>
    <row r="81" spans="1:4" ht="13.5">
      <c r="A81" s="8" t="s">
        <v>24</v>
      </c>
      <c r="B81" s="20" t="s">
        <v>26</v>
      </c>
      <c r="C81" s="8">
        <v>66</v>
      </c>
      <c r="D81" s="8">
        <v>50</v>
      </c>
    </row>
    <row r="82" spans="1:4" ht="13.5">
      <c r="A82" s="8" t="s">
        <v>61</v>
      </c>
      <c r="B82" s="8">
        <v>33</v>
      </c>
      <c r="C82" s="8">
        <v>35</v>
      </c>
      <c r="D82" s="8">
        <v>33</v>
      </c>
    </row>
    <row r="83" spans="1:4" ht="13.5">
      <c r="A83" s="8" t="s">
        <v>62</v>
      </c>
      <c r="B83" s="8">
        <v>50</v>
      </c>
      <c r="C83" s="8">
        <v>50</v>
      </c>
      <c r="D83" s="8">
        <v>50</v>
      </c>
    </row>
    <row r="84" spans="2:4" ht="13.5">
      <c r="B84" s="8">
        <f>SUM(B76:B83)+99</f>
        <v>247</v>
      </c>
      <c r="C84" s="8">
        <f>SUM(C76:C83)</f>
        <v>260</v>
      </c>
      <c r="D84" s="8">
        <f>SUM(D76:D83)</f>
        <v>258</v>
      </c>
    </row>
    <row r="85" ht="13.5">
      <c r="A85" s="8" t="s">
        <v>46</v>
      </c>
    </row>
    <row r="87" ht="13.5">
      <c r="A87" s="14" t="s">
        <v>63</v>
      </c>
    </row>
    <row r="88" spans="1:4" ht="13.5">
      <c r="A88" s="9"/>
      <c r="B88" s="15">
        <v>1999</v>
      </c>
      <c r="C88" s="15">
        <v>2000</v>
      </c>
      <c r="D88" s="15">
        <v>2001</v>
      </c>
    </row>
    <row r="89" spans="1:4" ht="13.5">
      <c r="A89" s="8" t="s">
        <v>64</v>
      </c>
      <c r="B89" s="8">
        <f>20+182</f>
        <v>202</v>
      </c>
      <c r="C89" s="8">
        <v>202</v>
      </c>
      <c r="D89" s="8">
        <v>202</v>
      </c>
    </row>
    <row r="90" spans="1:4" ht="13.5">
      <c r="A90" s="8" t="s">
        <v>65</v>
      </c>
      <c r="B90" s="8">
        <v>30</v>
      </c>
      <c r="C90" s="8">
        <v>30</v>
      </c>
      <c r="D90" s="8">
        <v>30</v>
      </c>
    </row>
    <row r="91" spans="1:4" ht="13.5">
      <c r="A91" s="12" t="s">
        <v>66</v>
      </c>
      <c r="B91" s="12">
        <v>50</v>
      </c>
      <c r="C91" s="12">
        <v>51</v>
      </c>
      <c r="D91" s="12">
        <v>50</v>
      </c>
    </row>
    <row r="92" spans="1:4" ht="13.5">
      <c r="A92" s="9" t="s">
        <v>67</v>
      </c>
      <c r="B92" s="9">
        <v>282</v>
      </c>
      <c r="C92" s="9">
        <v>282</v>
      </c>
      <c r="D92" s="9">
        <v>283</v>
      </c>
    </row>
    <row r="93" spans="1:4" ht="13.5">
      <c r="A93" s="12" t="s">
        <v>44</v>
      </c>
      <c r="B93" s="12">
        <v>17</v>
      </c>
      <c r="C93" s="12">
        <v>21</v>
      </c>
      <c r="D93" s="12">
        <v>22</v>
      </c>
    </row>
    <row r="94" spans="1:4" ht="13.5">
      <c r="A94" s="12" t="s">
        <v>68</v>
      </c>
      <c r="B94" s="12">
        <v>166</v>
      </c>
      <c r="C94" s="12">
        <v>163</v>
      </c>
      <c r="D94" s="12">
        <v>161</v>
      </c>
    </row>
    <row r="95" spans="1:4" ht="13.5">
      <c r="A95" s="25" t="s">
        <v>45</v>
      </c>
      <c r="B95" s="15">
        <f>SUM(B92:B94)</f>
        <v>465</v>
      </c>
      <c r="C95" s="15">
        <f>SUM(C92:C94)</f>
        <v>466</v>
      </c>
      <c r="D95" s="15">
        <f>SUM(D92:D94)</f>
        <v>466</v>
      </c>
    </row>
  </sheetData>
  <mergeCells count="8">
    <mergeCell ref="B12:G12"/>
    <mergeCell ref="H12:M12"/>
    <mergeCell ref="B13:C13"/>
    <mergeCell ref="D13:E13"/>
    <mergeCell ref="F13:G13"/>
    <mergeCell ref="H13:I13"/>
    <mergeCell ref="J13:K13"/>
    <mergeCell ref="L13:M13"/>
  </mergeCells>
  <printOptions/>
  <pageMargins left="0.75" right="0.75" top="1" bottom="1" header="0.5" footer="0.5"/>
  <pageSetup horizontalDpi="600" verticalDpi="600" orientation="portrait" paperSize="9" r:id="rId2"/>
  <rowBreaks count="2" manualBreakCount="2">
    <brk id="49" max="255" man="1"/>
    <brk id="96" max="255" man="1"/>
  </rowBreaks>
  <drawing r:id="rId1"/>
</worksheet>
</file>

<file path=xl/worksheets/sheet2.xml><?xml version="1.0" encoding="utf-8"?>
<worksheet xmlns="http://schemas.openxmlformats.org/spreadsheetml/2006/main" xmlns:r="http://schemas.openxmlformats.org/officeDocument/2006/relationships">
  <dimension ref="A1:J54"/>
  <sheetViews>
    <sheetView tabSelected="1" workbookViewId="0" topLeftCell="A1">
      <selection activeCell="F44" sqref="F44"/>
    </sheetView>
  </sheetViews>
  <sheetFormatPr defaultColWidth="9.140625" defaultRowHeight="12"/>
  <cols>
    <col min="1" max="1" width="7.7109375" style="0" customWidth="1"/>
    <col min="2" max="2" width="3.421875" style="0" customWidth="1"/>
    <col min="3" max="3" width="13.28125" style="0" customWidth="1"/>
    <col min="6" max="6" width="11.421875" style="0" bestFit="1" customWidth="1"/>
  </cols>
  <sheetData>
    <row r="1" spans="1:10" ht="15.75">
      <c r="A1" s="37"/>
      <c r="D1" s="37"/>
      <c r="E1" s="32" t="s">
        <v>70</v>
      </c>
      <c r="F1" s="35"/>
      <c r="J1" s="23"/>
    </row>
    <row r="2" spans="1:7" ht="13.5">
      <c r="A2" s="40"/>
      <c r="B2" s="40"/>
      <c r="C2" s="39"/>
      <c r="D2" s="39"/>
      <c r="E2" s="39"/>
      <c r="F2" s="36"/>
      <c r="G2" s="36"/>
    </row>
    <row r="3" spans="1:8" ht="20.25">
      <c r="A3" s="39"/>
      <c r="C3" s="41" t="s">
        <v>71</v>
      </c>
      <c r="D3" s="38"/>
      <c r="E3" s="38"/>
      <c r="F3" s="38"/>
      <c r="G3" s="35"/>
      <c r="H3" s="35"/>
    </row>
    <row r="4" spans="2:7" ht="20.25">
      <c r="B4" s="30"/>
      <c r="C4" s="29"/>
      <c r="D4" s="29"/>
      <c r="E4" s="29"/>
      <c r="F4" s="29"/>
      <c r="G4" s="29"/>
    </row>
    <row r="5" spans="2:7" ht="20.25">
      <c r="B5" s="30"/>
      <c r="C5" s="29"/>
      <c r="D5" s="29"/>
      <c r="E5" s="29"/>
      <c r="F5" s="29"/>
      <c r="G5" s="29"/>
    </row>
    <row r="7" spans="1:2" ht="12.75">
      <c r="A7" s="22" t="s">
        <v>69</v>
      </c>
      <c r="B7" s="22"/>
    </row>
    <row r="38" spans="1:7" ht="13.5">
      <c r="A38" s="8"/>
      <c r="B38" s="8"/>
      <c r="C38" s="21" t="s">
        <v>54</v>
      </c>
      <c r="D38" s="21" t="s">
        <v>55</v>
      </c>
      <c r="E38" s="21" t="s">
        <v>31</v>
      </c>
      <c r="F38" s="8"/>
      <c r="G38" s="8"/>
    </row>
    <row r="39" spans="1:7" ht="13.5">
      <c r="A39" s="8" t="s">
        <v>48</v>
      </c>
      <c r="B39" s="8" t="s">
        <v>53</v>
      </c>
      <c r="C39" s="24">
        <v>683745</v>
      </c>
      <c r="D39" s="24">
        <f>C39/1.3</f>
        <v>525957.6923076923</v>
      </c>
      <c r="E39" s="24">
        <v>34555</v>
      </c>
      <c r="F39" s="24"/>
      <c r="G39" s="8"/>
    </row>
    <row r="40" spans="1:7" ht="13.5">
      <c r="A40" s="8" t="s">
        <v>47</v>
      </c>
      <c r="B40" s="8" t="s">
        <v>52</v>
      </c>
      <c r="C40" s="24">
        <v>187000</v>
      </c>
      <c r="D40" s="24">
        <f>C40/0.655</f>
        <v>285496.1832061069</v>
      </c>
      <c r="E40" s="24">
        <v>23743</v>
      </c>
      <c r="F40" s="8"/>
      <c r="G40" s="8"/>
    </row>
    <row r="41" spans="1:7" ht="13.5">
      <c r="A41" s="8" t="s">
        <v>32</v>
      </c>
      <c r="B41" s="8" t="s">
        <v>52</v>
      </c>
      <c r="C41" s="24">
        <v>245000</v>
      </c>
      <c r="D41" s="24">
        <f>C41/0.655</f>
        <v>374045.80152671755</v>
      </c>
      <c r="E41" s="24">
        <v>20444</v>
      </c>
      <c r="F41" s="24"/>
      <c r="G41" s="8"/>
    </row>
    <row r="42" spans="1:7" ht="13.5">
      <c r="A42" s="8" t="s">
        <v>34</v>
      </c>
      <c r="B42" s="8" t="s">
        <v>49</v>
      </c>
      <c r="C42" s="24">
        <v>707722</v>
      </c>
      <c r="D42" s="24">
        <f>C42/1.3</f>
        <v>544401.5384615385</v>
      </c>
      <c r="E42" s="24">
        <v>29131</v>
      </c>
      <c r="F42" s="24"/>
      <c r="G42" s="8"/>
    </row>
    <row r="43" spans="1:5" ht="13.5">
      <c r="A43" s="8" t="s">
        <v>33</v>
      </c>
      <c r="B43" s="8" t="s">
        <v>50</v>
      </c>
      <c r="C43" s="24">
        <v>836000</v>
      </c>
      <c r="D43" s="24">
        <f>C43/1.17</f>
        <v>714529.9145299146</v>
      </c>
      <c r="E43" s="24">
        <v>35248</v>
      </c>
    </row>
    <row r="44" spans="1:7" ht="13.5">
      <c r="A44" s="8" t="s">
        <v>35</v>
      </c>
      <c r="B44" s="8" t="s">
        <v>50</v>
      </c>
      <c r="C44" s="24">
        <v>1400000</v>
      </c>
      <c r="D44" s="24">
        <f>C44/1.17</f>
        <v>1196581.1965811967</v>
      </c>
      <c r="E44" s="24">
        <v>52797</v>
      </c>
      <c r="F44" s="24"/>
      <c r="G44" s="8"/>
    </row>
    <row r="45" spans="1:7" ht="13.5">
      <c r="A45" s="8" t="s">
        <v>36</v>
      </c>
      <c r="B45" s="8" t="s">
        <v>51</v>
      </c>
      <c r="C45" s="24">
        <f>1452403-246909</f>
        <v>1205494</v>
      </c>
      <c r="D45" s="24">
        <f>C45</f>
        <v>1205494</v>
      </c>
      <c r="E45" s="24">
        <v>19660</v>
      </c>
      <c r="F45" s="24"/>
      <c r="G45" s="8"/>
    </row>
    <row r="46" spans="1:7" ht="13.5">
      <c r="A46" s="8" t="s">
        <v>74</v>
      </c>
      <c r="B46" s="8" t="s">
        <v>51</v>
      </c>
      <c r="C46" s="24">
        <v>1836000</v>
      </c>
      <c r="D46" s="24">
        <v>1836000</v>
      </c>
      <c r="E46" s="24">
        <v>38103</v>
      </c>
      <c r="G46" s="8"/>
    </row>
    <row r="47" spans="6:7" ht="13.5">
      <c r="F47" s="24"/>
      <c r="G47" s="8"/>
    </row>
    <row r="48" spans="1:7" ht="13.5">
      <c r="A48" s="8" t="s">
        <v>37</v>
      </c>
      <c r="B48" s="8"/>
      <c r="C48" s="8"/>
      <c r="D48" s="8"/>
      <c r="E48" s="8"/>
      <c r="F48" s="8"/>
      <c r="G48" s="8"/>
    </row>
    <row r="49" spans="1:7" ht="13.5">
      <c r="A49" s="8" t="s">
        <v>38</v>
      </c>
      <c r="B49" s="8"/>
      <c r="C49" s="8"/>
      <c r="D49" s="8"/>
      <c r="E49" s="8"/>
      <c r="F49" s="8"/>
      <c r="G49" s="8"/>
    </row>
    <row r="50" spans="1:7" ht="13.5">
      <c r="A50" s="8" t="s">
        <v>39</v>
      </c>
      <c r="B50" s="8"/>
      <c r="C50" s="8"/>
      <c r="D50" s="8"/>
      <c r="E50" s="8"/>
      <c r="F50" s="8"/>
      <c r="G50" s="8"/>
    </row>
    <row r="51" spans="1:7" ht="13.5">
      <c r="A51" s="8" t="s">
        <v>40</v>
      </c>
      <c r="B51" s="8"/>
      <c r="C51" s="8"/>
      <c r="D51" s="8"/>
      <c r="E51" s="8"/>
      <c r="F51" s="8"/>
      <c r="G51" s="8"/>
    </row>
    <row r="52" spans="1:7" ht="13.5">
      <c r="A52" s="8" t="s">
        <v>41</v>
      </c>
      <c r="B52" s="8"/>
      <c r="C52" s="8"/>
      <c r="D52" s="8"/>
      <c r="E52" s="8"/>
      <c r="F52" s="8"/>
      <c r="G52" s="8"/>
    </row>
    <row r="53" spans="1:7" ht="13.5">
      <c r="A53" s="8"/>
      <c r="B53" s="8"/>
      <c r="C53" s="8"/>
      <c r="D53" s="8"/>
      <c r="E53" s="8"/>
      <c r="F53" s="8"/>
      <c r="G53" s="8"/>
    </row>
    <row r="54" ht="13.5">
      <c r="A54" s="8" t="s">
        <v>56</v>
      </c>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Melbourne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Pepe</dc:creator>
  <cp:keywords/>
  <dc:description/>
  <cp:lastModifiedBy>ANorton</cp:lastModifiedBy>
  <cp:lastPrinted>2001-03-29T23:16:44Z</cp:lastPrinted>
  <dcterms:created xsi:type="dcterms:W3CDTF">2001-03-27T01:58:30Z</dcterms:created>
  <dcterms:modified xsi:type="dcterms:W3CDTF">2001-03-30T00:26:41Z</dcterms:modified>
  <cp:category/>
  <cp:version/>
  <cp:contentType/>
  <cp:contentStatus/>
</cp:coreProperties>
</file>